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uart.lidbury/Documents/Personal files/LCD Business/Client Work/Major Players/Catch a fire/Hellmann's/"/>
    </mc:Choice>
  </mc:AlternateContent>
  <xr:revisionPtr revIDLastSave="0" documentId="8_{25B8E799-E05D-FC49-A62B-308BD013AE09}" xr6:coauthVersionLast="47" xr6:coauthVersionMax="47" xr10:uidLastSave="{00000000-0000-0000-0000-000000000000}"/>
  <bookViews>
    <workbookView xWindow="0" yWindow="660" windowWidth="34560" windowHeight="21680" xr2:uid="{BE47A46C-0196-9C43-BE17-BCAF86971305}"/>
  </bookViews>
  <sheets>
    <sheet name="Food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9" i="2" l="1"/>
  <c r="I35" i="2" l="1"/>
  <c r="J35" i="2" s="1"/>
  <c r="I36" i="2"/>
  <c r="J36" i="2" s="1"/>
  <c r="I37" i="2"/>
  <c r="J37" i="2" s="1"/>
  <c r="F48" i="2"/>
  <c r="F49" i="2" s="1"/>
  <c r="I42" i="2"/>
  <c r="I41" i="2"/>
  <c r="J41" i="2" s="1"/>
  <c r="I40" i="2"/>
  <c r="J40" i="2" s="1"/>
  <c r="I39" i="2"/>
  <c r="J39" i="2" s="1"/>
  <c r="I30" i="2"/>
  <c r="I34" i="2"/>
  <c r="J34" i="2" s="1"/>
  <c r="I33" i="2"/>
  <c r="J33" i="2" s="1"/>
  <c r="I32" i="2"/>
  <c r="J32" i="2" s="1"/>
  <c r="F41" i="2" s="1"/>
  <c r="I31" i="2"/>
  <c r="J31" i="2" s="1"/>
  <c r="J30" i="2" l="1"/>
  <c r="F40" i="2" s="1"/>
  <c r="E56" i="2" l="1"/>
  <c r="F42" i="2"/>
  <c r="E57" i="2" l="1"/>
  <c r="E52" i="2"/>
  <c r="E58" i="2"/>
  <c r="E53" i="2" l="1"/>
  <c r="E61" i="2"/>
  <c r="E60" i="2"/>
</calcChain>
</file>

<file path=xl/sharedStrings.xml><?xml version="1.0" encoding="utf-8"?>
<sst xmlns="http://schemas.openxmlformats.org/spreadsheetml/2006/main" count="55" uniqueCount="46">
  <si>
    <t>Ingredient</t>
  </si>
  <si>
    <t>Qty used</t>
  </si>
  <si>
    <t>Unit</t>
  </si>
  <si>
    <t>Pack cost</t>
  </si>
  <si>
    <t>Pack size</t>
  </si>
  <si>
    <t>Line cost</t>
  </si>
  <si>
    <t>Name</t>
  </si>
  <si>
    <t>Rate</t>
  </si>
  <si>
    <t>Cost</t>
  </si>
  <si>
    <t>Preparation</t>
  </si>
  <si>
    <t>Delivery Fees</t>
  </si>
  <si>
    <t>%</t>
  </si>
  <si>
    <t>Total Cost</t>
  </si>
  <si>
    <t>Eat In</t>
  </si>
  <si>
    <t>Profit Margin</t>
  </si>
  <si>
    <t>Net Profit</t>
  </si>
  <si>
    <t>Delivered</t>
  </si>
  <si>
    <t>Type</t>
  </si>
  <si>
    <t>Cost / unit</t>
  </si>
  <si>
    <t>Primary</t>
  </si>
  <si>
    <t>Secondary</t>
  </si>
  <si>
    <t>Dish name</t>
  </si>
  <si>
    <t>Loaded Fries with Garlic Mayo</t>
  </si>
  <si>
    <t>Number of portions</t>
  </si>
  <si>
    <t>Beef Patty</t>
  </si>
  <si>
    <t>Tomato</t>
  </si>
  <si>
    <t>Onion</t>
  </si>
  <si>
    <t>each</t>
  </si>
  <si>
    <t>Tomato ketchup</t>
  </si>
  <si>
    <t>Cheese</t>
  </si>
  <si>
    <t>Utilities</t>
  </si>
  <si>
    <t>Total ingredient cost</t>
  </si>
  <si>
    <t>Ingredient cost split</t>
  </si>
  <si>
    <t>Primary ingredients</t>
  </si>
  <si>
    <t>Secondary ingredients</t>
  </si>
  <si>
    <t>Sale Price</t>
  </si>
  <si>
    <t>Total</t>
  </si>
  <si>
    <t>Total portion cost</t>
  </si>
  <si>
    <t>Eat in</t>
  </si>
  <si>
    <t>$</t>
  </si>
  <si>
    <t>Profit total</t>
  </si>
  <si>
    <t>Estimated Operational Costs</t>
  </si>
  <si>
    <t>lb</t>
  </si>
  <si>
    <t>oz</t>
  </si>
  <si>
    <t>tsp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</si>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</sst>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£&quot;* #,##0.00_);_(&quot;£&quot;* \(#,##0.00\);_(&quot;£&quot;* &quot;-&quot;??_);_(@_)"/>
    <numFmt numFmtId="164" formatCode="\£#,##0.00"/>
    <numFmt numFmtId="165" formatCode="_([$$-409]* #,##0.00_);_([$$-409]* \(#,##0.00\);_([$$-409]* &quot;-&quot;??_);_(@_)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9"/>
      <color rgb="FF0061BA"/>
      <name val="Arial"/>
      <family val="2"/>
    </font>
    <font>
      <sz val="10"/>
      <color rgb="FF17384F"/>
      <name val="Arial"/>
      <family val="2"/>
    </font>
    <font>
      <sz val="12"/>
      <color theme="1"/>
      <name val="Aptos"/>
    </font>
    <font>
      <sz val="11"/>
      <name val="Aptos"/>
    </font>
    <font>
      <b/>
      <sz val="11"/>
      <color rgb="FF0061BA"/>
      <name val="Aptos"/>
    </font>
    <font>
      <sz val="11"/>
      <color rgb="FF17384F"/>
      <name val="Aptos"/>
    </font>
    <font>
      <sz val="11"/>
      <color theme="1"/>
      <name val="Aptos"/>
    </font>
    <font>
      <b/>
      <sz val="12"/>
      <color rgb="FF0061BA"/>
      <name val="Aptos"/>
    </font>
    <font>
      <b/>
      <sz val="11"/>
      <color rgb="FF0061BA"/>
      <name val="Arial"/>
      <family val="2"/>
    </font>
    <font>
      <b/>
      <sz val="12"/>
      <color rgb="FF0061BA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1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9DB"/>
        <bgColor indexed="64"/>
      </patternFill>
    </fill>
    <fill>
      <patternFill patternType="solid">
        <fgColor rgb="FFF6BC03"/>
        <bgColor indexed="64"/>
      </patternFill>
    </fill>
    <fill>
      <patternFill patternType="solid">
        <fgColor rgb="FFFAF4D7"/>
        <bgColor indexed="64"/>
      </patternFill>
    </fill>
    <fill>
      <patternFill patternType="solid">
        <fgColor rgb="FF0061BA"/>
      </patternFill>
    </fill>
    <fill>
      <patternFill patternType="solid">
        <fgColor rgb="FFF6BC03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rgb="FF0061BA"/>
      </left>
      <right style="thin">
        <color rgb="FF0061BA"/>
      </right>
      <top style="thin">
        <color rgb="FF0061BA"/>
      </top>
      <bottom style="thin">
        <color rgb="FF0061BA"/>
      </bottom>
      <diagonal/>
    </border>
    <border>
      <left style="thin">
        <color rgb="FF0061BA"/>
      </left>
      <right/>
      <top style="thin">
        <color rgb="FF0061BA"/>
      </top>
      <bottom style="thin">
        <color rgb="FF0061BA"/>
      </bottom>
      <diagonal/>
    </border>
    <border>
      <left/>
      <right/>
      <top style="thin">
        <color rgb="FF0061BA"/>
      </top>
      <bottom style="thin">
        <color rgb="FF0061BA"/>
      </bottom>
      <diagonal/>
    </border>
    <border>
      <left/>
      <right style="thin">
        <color rgb="FF0061BA"/>
      </right>
      <top style="thin">
        <color rgb="FF0061BA"/>
      </top>
      <bottom style="thin">
        <color rgb="FF0061BA"/>
      </bottom>
      <diagonal/>
    </border>
    <border>
      <left/>
      <right/>
      <top/>
      <bottom style="thin">
        <color rgb="FF0061BA"/>
      </bottom>
      <diagonal/>
    </border>
    <border>
      <left style="medium">
        <color rgb="FF0061BA"/>
      </left>
      <right style="thin">
        <color rgb="FF0061BA"/>
      </right>
      <top style="thin">
        <color rgb="FF0061BA"/>
      </top>
      <bottom/>
      <diagonal/>
    </border>
    <border>
      <left style="medium">
        <color rgb="FF0061BA"/>
      </left>
      <right style="thin">
        <color rgb="FF0061BA"/>
      </right>
      <top/>
      <bottom/>
      <diagonal/>
    </border>
    <border>
      <left style="medium">
        <color rgb="FF0061BA"/>
      </left>
      <right style="thin">
        <color rgb="FF0061BA"/>
      </right>
      <top/>
      <bottom style="thin">
        <color rgb="FF0061BA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2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6" fillId="4" borderId="1" xfId="0" applyFont="1" applyFill="1" applyBorder="1" applyAlignment="1" applyProtection="1">
      <alignment horizontal="left" vertical="center"/>
      <protection locked="0"/>
    </xf>
    <xf numFmtId="2" fontId="6" fillId="4" borderId="1" xfId="0" applyNumberFormat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/>
    </xf>
    <xf numFmtId="0" fontId="6" fillId="6" borderId="1" xfId="0" applyFont="1" applyFill="1" applyBorder="1" applyAlignment="1" applyProtection="1">
      <alignment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6" fillId="3" borderId="1" xfId="1" applyNumberFormat="1" applyFont="1" applyFill="1" applyBorder="1" applyAlignment="1">
      <alignment vertical="center"/>
    </xf>
    <xf numFmtId="165" fontId="7" fillId="9" borderId="1" xfId="1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165" fontId="6" fillId="9" borderId="1" xfId="0" applyNumberFormat="1" applyFont="1" applyFill="1" applyBorder="1"/>
    <xf numFmtId="165" fontId="2" fillId="9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6" fillId="0" borderId="0" xfId="0" applyNumberFormat="1" applyFont="1"/>
    <xf numFmtId="0" fontId="6" fillId="0" borderId="0" xfId="0" applyFont="1"/>
    <xf numFmtId="9" fontId="6" fillId="0" borderId="0" xfId="2" applyFont="1" applyFill="1" applyBorder="1"/>
    <xf numFmtId="0" fontId="7" fillId="0" borderId="0" xfId="0" applyFont="1"/>
    <xf numFmtId="0" fontId="6" fillId="0" borderId="2" xfId="0" applyFont="1" applyBorder="1"/>
    <xf numFmtId="0" fontId="7" fillId="9" borderId="2" xfId="0" applyFont="1" applyFill="1" applyBorder="1"/>
    <xf numFmtId="9" fontId="6" fillId="3" borderId="1" xfId="2" applyFont="1" applyFill="1" applyBorder="1"/>
    <xf numFmtId="165" fontId="6" fillId="3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6" borderId="1" xfId="1" applyNumberFormat="1" applyFont="1" applyFill="1" applyBorder="1" applyAlignment="1" applyProtection="1">
      <alignment horizontal="center" vertical="center"/>
      <protection locked="0"/>
    </xf>
    <xf numFmtId="9" fontId="6" fillId="6" borderId="1" xfId="2" applyFont="1" applyFill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 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1BA"/>
      <color rgb="FFFAF4D7"/>
      <color rgb="FFF6BC03"/>
      <color rgb="FF4A8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571500</xdr:colOff>
      <xdr:row>18</xdr:row>
      <xdr:rowOff>181429</xdr:rowOff>
    </xdr:from>
    <xdr:to>
      <xdr:col>10</xdr:col>
      <xdr:colOff>67733</xdr:colOff>
      <xdr:row>23</xdr:row>
      <xdr:rowOff>177801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4D4DA9-A569-CA1B-2216-5B1B0354914D}"/>
            </a:ext>
          </a:extLst>
        </xdr:cNvPr>
        <xdr:cNvSpPr txBox="1"/>
      </xdr:nvSpPr>
      <xdr:spPr>
        <a:xfrm>
          <a:off x="1401233" y="3839029"/>
          <a:ext cx="7793567" cy="10123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1">
              <a:solidFill>
                <a:srgbClr val="0061BA"/>
              </a:solidFill>
            </a:rPr>
            <a:t>Insert </a:t>
          </a:r>
          <a:r>
            <a:rPr lang="en-GB" sz="1400" b="1" u="sng">
              <a:solidFill>
                <a:srgbClr val="0061BA"/>
              </a:solidFill>
            </a:rPr>
            <a:t>all</a:t>
          </a:r>
          <a:r>
            <a:rPr lang="en-GB" sz="1400" b="1">
              <a:solidFill>
                <a:srgbClr val="0061BA"/>
              </a:solidFill>
            </a:rPr>
            <a:t> the details about</a:t>
          </a:r>
          <a:r>
            <a:rPr lang="en-GB" sz="1400" b="1" baseline="0">
              <a:solidFill>
                <a:srgbClr val="0061BA"/>
              </a:solidFill>
            </a:rPr>
            <a:t> your dish in the fields below (select your primary/secondary</a:t>
          </a:r>
          <a:br>
            <a:rPr lang="en-GB" sz="1400" b="1" baseline="0">
              <a:solidFill>
                <a:srgbClr val="0061BA"/>
              </a:solidFill>
            </a:rPr>
          </a:br>
          <a:r>
            <a:rPr lang="en-GB" sz="1400" b="1" baseline="0">
              <a:solidFill>
                <a:srgbClr val="0061BA"/>
              </a:solidFill>
            </a:rPr>
            <a:t>ingredients, and units from the drop down menu), the totals will automatically update so</a:t>
          </a:r>
          <a:br>
            <a:rPr lang="en-GB" sz="1400" b="1" baseline="0">
              <a:solidFill>
                <a:srgbClr val="0061BA"/>
              </a:solidFill>
            </a:rPr>
          </a:br>
          <a:r>
            <a:rPr lang="en-GB" sz="1400" b="1" baseline="0">
              <a:solidFill>
                <a:srgbClr val="0061BA"/>
              </a:solidFill>
            </a:rPr>
            <a:t> you will see a full breakdown of costs for your dish.</a:t>
          </a:r>
          <a:endParaRPr lang="en-GB" sz="1400" b="1">
            <a:solidFill>
              <a:srgbClr val="0061BA"/>
            </a:solidFill>
          </a:endParaRPr>
        </a:p>
      </xdr:txBody>
    </xdr:sp>
    <xdr:clientData/>
  </xdr:twoCellAnchor>
  <xdr:twoCellAnchor editAs="absolute">
    <xdr:from>
      <xdr:col>1</xdr:col>
      <xdr:colOff>0</xdr:colOff>
      <xdr:row>0</xdr:row>
      <xdr:rowOff>362945</xdr:rowOff>
    </xdr:from>
    <xdr:to>
      <xdr:col>11</xdr:col>
      <xdr:colOff>12700</xdr:colOff>
      <xdr:row>17</xdr:row>
      <xdr:rowOff>89644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253C87C-83DA-1025-B677-04DA60AEFD56}"/>
            </a:ext>
          </a:extLst>
        </xdr:cNvPr>
        <xdr:cNvGrpSpPr/>
      </xdr:nvGrpSpPr>
      <xdr:grpSpPr>
        <a:xfrm>
          <a:off x="2527300" y="362945"/>
          <a:ext cx="9144000" cy="3511299"/>
          <a:chOff x="2525059" y="362945"/>
          <a:chExt cx="9111943" cy="361140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C843A14-3130-C345-BFE0-F0451CE62A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" r="530"/>
          <a:stretch/>
        </xdr:blipFill>
        <xdr:spPr>
          <a:xfrm>
            <a:off x="2525059" y="362945"/>
            <a:ext cx="9111943" cy="3609606"/>
          </a:xfrm>
          <a:prstGeom prst="rect">
            <a:avLst/>
          </a:prstGeom>
        </xdr:spPr>
      </xdr:pic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19D8FD0-CA56-8D30-7797-06F003491A3C}"/>
              </a:ext>
            </a:extLst>
          </xdr:cNvPr>
          <xdr:cNvCxnSpPr/>
        </xdr:nvCxnSpPr>
        <xdr:spPr>
          <a:xfrm flipV="1">
            <a:off x="2525059" y="3973585"/>
            <a:ext cx="9111943" cy="765"/>
          </a:xfrm>
          <a:prstGeom prst="line">
            <a:avLst/>
          </a:prstGeom>
          <a:ln w="38100">
            <a:solidFill>
              <a:srgbClr val="F6BC03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586266</xdr:colOff>
      <xdr:row>41</xdr:row>
      <xdr:rowOff>179955</xdr:rowOff>
    </xdr:from>
    <xdr:to>
      <xdr:col>9</xdr:col>
      <xdr:colOff>690854</xdr:colOff>
      <xdr:row>45</xdr:row>
      <xdr:rowOff>164895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E544CA8-E367-88D4-38BB-5C02DA6193CB}"/>
            </a:ext>
          </a:extLst>
        </xdr:cNvPr>
        <xdr:cNvSpPr txBox="1"/>
      </xdr:nvSpPr>
      <xdr:spPr>
        <a:xfrm rot="21027256">
          <a:off x="7964966" y="9755755"/>
          <a:ext cx="2581088" cy="1000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>
              <a:solidFill>
                <a:srgbClr val="F6BC03"/>
              </a:solidFill>
            </a:rPr>
            <a:t>Enter the dish details into the yellow boxes and the</a:t>
          </a:r>
          <a:r>
            <a:rPr lang="en-GB" sz="1800" baseline="0">
              <a:solidFill>
                <a:srgbClr val="F6BC03"/>
              </a:solidFill>
            </a:rPr>
            <a:t> calculator will do the rest!</a:t>
          </a:r>
          <a:endParaRPr lang="en-GB" sz="1800">
            <a:solidFill>
              <a:srgbClr val="F6BC03"/>
            </a:solidFill>
          </a:endParaRPr>
        </a:p>
      </xdr:txBody>
    </xdr:sp>
    <xdr:clientData/>
  </xdr:twoCellAnchor>
  <xdr:twoCellAnchor editAs="oneCell">
    <xdr:from>
      <xdr:col>6</xdr:col>
      <xdr:colOff>727765</xdr:colOff>
      <xdr:row>37</xdr:row>
      <xdr:rowOff>175025</xdr:rowOff>
    </xdr:from>
    <xdr:to>
      <xdr:col>7</xdr:col>
      <xdr:colOff>481133</xdr:colOff>
      <xdr:row>42</xdr:row>
      <xdr:rowOff>51747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CCCCF90-FEED-2B53-42F4-AC662F1C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525753">
          <a:off x="7822538" y="9018752"/>
          <a:ext cx="1146722" cy="578868"/>
        </a:xfrm>
        <a:prstGeom prst="rect">
          <a:avLst/>
        </a:prstGeom>
      </xdr:spPr>
    </xdr:pic>
    <xdr:clientData/>
  </xdr:twoCellAnchor>
  <xdr:twoCellAnchor>
    <xdr:from>
      <xdr:col>5</xdr:col>
      <xdr:colOff>586689</xdr:colOff>
      <xdr:row>47</xdr:row>
      <xdr:rowOff>15620</xdr:rowOff>
    </xdr:from>
    <xdr:to>
      <xdr:col>11</xdr:col>
      <xdr:colOff>6971</xdr:colOff>
      <xdr:row>68</xdr:row>
      <xdr:rowOff>4941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4BAD4F2D-CF0E-6BFE-AB0E-678A47F7A22B}"/>
            </a:ext>
          </a:extLst>
        </xdr:cNvPr>
        <xdr:cNvGrpSpPr/>
      </xdr:nvGrpSpPr>
      <xdr:grpSpPr>
        <a:xfrm>
          <a:off x="7101789" y="11115420"/>
          <a:ext cx="4563782" cy="5323321"/>
          <a:chOff x="7106689" y="10955620"/>
          <a:chExt cx="4550282" cy="523932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FE529EC2-41C0-49CF-1D6E-79871FEAD7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97" b="2331"/>
          <a:stretch>
            <a:fillRect/>
          </a:stretch>
        </xdr:blipFill>
        <xdr:spPr>
          <a:xfrm>
            <a:off x="7106689" y="11148534"/>
            <a:ext cx="4550282" cy="5046407"/>
          </a:xfrm>
          <a:prstGeom prst="rect">
            <a:avLst/>
          </a:prstGeom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FE88B4C-A816-BBB0-E3CB-82DD7C5127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009" t="23367" r="23566" b="27876"/>
          <a:stretch>
            <a:fillRect/>
          </a:stretch>
        </xdr:blipFill>
        <xdr:spPr>
          <a:xfrm>
            <a:off x="9416009" y="11649746"/>
            <a:ext cx="998375" cy="964373"/>
          </a:xfrm>
          <a:prstGeom prst="ellipse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D3E02EC-4D83-1CB4-4A8A-F97FF390C7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513" t="20213" r="15220" b="21507"/>
          <a:stretch>
            <a:fillRect/>
          </a:stretch>
        </xdr:blipFill>
        <xdr:spPr>
          <a:xfrm rot="20696186">
            <a:off x="9513086" y="10955620"/>
            <a:ext cx="1426760" cy="1193138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175384</xdr:colOff>
      <xdr:row>45</xdr:row>
      <xdr:rowOff>120146</xdr:rowOff>
    </xdr:from>
    <xdr:to>
      <xdr:col>7</xdr:col>
      <xdr:colOff>679020</xdr:colOff>
      <xdr:row>47</xdr:row>
      <xdr:rowOff>192695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FB094-FFE6-806E-C212-119EF74B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10781">
          <a:off x="7554084" y="10711946"/>
          <a:ext cx="1329136" cy="58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0F0E-0082-1746-9CC4-1F59738EB02F}">
  <dimension ref="B1:Q77"/>
  <sheetViews>
    <sheetView showGridLines="0" tabSelected="1" zoomScaleNormal="100" workbookViewId="0">
      <selection activeCell="H30" sqref="H30"/>
    </sheetView>
  </sheetViews>
  <sheetFormatPr baseColWidth="10" defaultRowHeight="16" x14ac:dyDescent="0.2"/>
  <cols>
    <col min="1" max="1" width="33.1640625" customWidth="1"/>
    <col min="2" max="2" width="7.5" customWidth="1"/>
    <col min="3" max="3" width="20.33203125" customWidth="1"/>
    <col min="4" max="4" width="13.6640625" customWidth="1"/>
    <col min="6" max="6" width="11.33203125" customWidth="1"/>
    <col min="10" max="10" width="9.1640625" customWidth="1"/>
    <col min="11" max="11" width="14.5" customWidth="1"/>
  </cols>
  <sheetData>
    <row r="1" spans="2:11" ht="42" customHeight="1" x14ac:dyDescent="0.2"/>
    <row r="3" spans="2:11" x14ac:dyDescent="0.2">
      <c r="K3" s="1"/>
    </row>
    <row r="4" spans="2:11" x14ac:dyDescent="0.2">
      <c r="K4" s="1"/>
    </row>
    <row r="5" spans="2:11" x14ac:dyDescent="0.2">
      <c r="K5" s="1"/>
    </row>
    <row r="6" spans="2:11" x14ac:dyDescent="0.2">
      <c r="K6" s="1"/>
    </row>
    <row r="7" spans="2:11" x14ac:dyDescent="0.2">
      <c r="K7" s="1"/>
    </row>
    <row r="8" spans="2:11" x14ac:dyDescent="0.2">
      <c r="K8" s="1"/>
    </row>
    <row r="9" spans="2:11" x14ac:dyDescent="0.2">
      <c r="K9" s="1"/>
    </row>
    <row r="10" spans="2:11" x14ac:dyDescent="0.2">
      <c r="K10" s="1"/>
    </row>
    <row r="11" spans="2:11" x14ac:dyDescent="0.2">
      <c r="K11" s="1"/>
    </row>
    <row r="12" spans="2:11" x14ac:dyDescent="0.2">
      <c r="K12" s="1"/>
    </row>
    <row r="13" spans="2:11" x14ac:dyDescent="0.2">
      <c r="K13" s="1"/>
    </row>
    <row r="14" spans="2:11" x14ac:dyDescent="0.2">
      <c r="K14" s="1"/>
    </row>
    <row r="15" spans="2:11" x14ac:dyDescent="0.2">
      <c r="K15" s="1"/>
    </row>
    <row r="16" spans="2:1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20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1"/>
    </row>
    <row r="26" spans="2:11" ht="24" customHeight="1" x14ac:dyDescent="0.2">
      <c r="B26" s="2"/>
      <c r="C26" s="18" t="s">
        <v>21</v>
      </c>
      <c r="D26" s="64" t="s">
        <v>22</v>
      </c>
      <c r="E26" s="64"/>
      <c r="F26" s="64"/>
      <c r="G26" s="19"/>
      <c r="H26" s="65" t="s">
        <v>23</v>
      </c>
      <c r="I26" s="65"/>
      <c r="J26" s="9">
        <v>5</v>
      </c>
      <c r="K26" s="1"/>
    </row>
    <row r="27" spans="2:11" ht="20" customHeight="1" x14ac:dyDescent="0.2">
      <c r="B27" s="2"/>
      <c r="C27" s="26" t="s">
        <v>35</v>
      </c>
      <c r="D27" s="34">
        <v>12.99</v>
      </c>
      <c r="E27" s="25"/>
      <c r="F27" s="7"/>
      <c r="G27" s="7"/>
      <c r="H27" s="7"/>
      <c r="I27" s="7"/>
      <c r="J27" s="7"/>
      <c r="K27" s="1"/>
    </row>
    <row r="28" spans="2:11" ht="20" customHeight="1" x14ac:dyDescent="0.2">
      <c r="B28" s="2"/>
      <c r="C28" s="7"/>
      <c r="D28" s="7"/>
      <c r="E28" s="7"/>
      <c r="F28" s="7"/>
      <c r="G28" s="7"/>
      <c r="H28" s="7"/>
      <c r="I28" s="7"/>
      <c r="J28" s="7"/>
      <c r="K28" s="1"/>
    </row>
    <row r="29" spans="2:11" ht="20" customHeight="1" x14ac:dyDescent="0.2">
      <c r="B29" s="2"/>
      <c r="C29" s="8" t="s">
        <v>0</v>
      </c>
      <c r="D29" s="8" t="s">
        <v>17</v>
      </c>
      <c r="E29" s="8" t="s">
        <v>1</v>
      </c>
      <c r="F29" s="8" t="s">
        <v>2</v>
      </c>
      <c r="G29" s="8" t="s">
        <v>4</v>
      </c>
      <c r="H29" s="8" t="s">
        <v>3</v>
      </c>
      <c r="I29" s="8" t="s">
        <v>18</v>
      </c>
      <c r="J29" s="8" t="s">
        <v>5</v>
      </c>
      <c r="K29" s="1"/>
    </row>
    <row r="30" spans="2:11" ht="20" customHeight="1" x14ac:dyDescent="0.2">
      <c r="B30" s="2"/>
      <c r="C30" s="32" t="s">
        <v>24</v>
      </c>
      <c r="D30" s="20" t="s">
        <v>19</v>
      </c>
      <c r="E30" s="21">
        <v>1</v>
      </c>
      <c r="F30" s="22" t="s">
        <v>42</v>
      </c>
      <c r="G30" s="23">
        <v>1</v>
      </c>
      <c r="H30" s="33">
        <v>4.5</v>
      </c>
      <c r="I30" s="53">
        <f t="shared" ref="I30" si="0">IF(OR(G30="",H30=""),"",H30/G30)</f>
        <v>4.5</v>
      </c>
      <c r="J30" s="53">
        <f>IF(OR(E30="",I30=""),"",E30*I30)</f>
        <v>4.5</v>
      </c>
      <c r="K30" s="1"/>
    </row>
    <row r="31" spans="2:11" ht="20" customHeight="1" x14ac:dyDescent="0.2">
      <c r="B31" s="2"/>
      <c r="C31" s="20" t="s">
        <v>25</v>
      </c>
      <c r="D31" s="20" t="s">
        <v>19</v>
      </c>
      <c r="E31" s="21">
        <v>2</v>
      </c>
      <c r="F31" s="22" t="s">
        <v>27</v>
      </c>
      <c r="G31" s="23">
        <v>1</v>
      </c>
      <c r="H31" s="33">
        <v>0.6</v>
      </c>
      <c r="I31" s="53">
        <f t="shared" ref="I31:I33" si="1">IF(OR(G31="",H31=""),"",H31/G31)</f>
        <v>0.6</v>
      </c>
      <c r="J31" s="53">
        <f t="shared" ref="J31:J33" si="2">IF(OR(E31="",I31=""),"",E31*I31)</f>
        <v>1.2</v>
      </c>
      <c r="K31" s="1"/>
    </row>
    <row r="32" spans="2:11" ht="20" customHeight="1" x14ac:dyDescent="0.2">
      <c r="B32" s="2"/>
      <c r="C32" s="20" t="s">
        <v>26</v>
      </c>
      <c r="D32" s="20" t="s">
        <v>20</v>
      </c>
      <c r="E32" s="21">
        <v>0.1</v>
      </c>
      <c r="F32" s="22" t="s">
        <v>43</v>
      </c>
      <c r="G32" s="23">
        <v>1</v>
      </c>
      <c r="H32" s="33">
        <v>4.5</v>
      </c>
      <c r="I32" s="53">
        <f t="shared" si="1"/>
        <v>4.5</v>
      </c>
      <c r="J32" s="53">
        <f t="shared" si="2"/>
        <v>0.45</v>
      </c>
      <c r="K32" s="1"/>
    </row>
    <row r="33" spans="2:11" ht="20" customHeight="1" x14ac:dyDescent="0.2">
      <c r="B33" s="2"/>
      <c r="C33" s="20" t="s">
        <v>28</v>
      </c>
      <c r="D33" s="20" t="s">
        <v>20</v>
      </c>
      <c r="E33" s="21">
        <v>0.1</v>
      </c>
      <c r="F33" s="22" t="s">
        <v>44</v>
      </c>
      <c r="G33" s="23">
        <v>1</v>
      </c>
      <c r="H33" s="33">
        <v>1</v>
      </c>
      <c r="I33" s="53">
        <f t="shared" si="1"/>
        <v>1</v>
      </c>
      <c r="J33" s="53">
        <f t="shared" si="2"/>
        <v>0.1</v>
      </c>
      <c r="K33" s="1"/>
    </row>
    <row r="34" spans="2:11" ht="20" customHeight="1" x14ac:dyDescent="0.2">
      <c r="B34" s="2"/>
      <c r="C34" s="20" t="s">
        <v>29</v>
      </c>
      <c r="D34" s="20" t="s">
        <v>20</v>
      </c>
      <c r="E34" s="21">
        <v>0.1</v>
      </c>
      <c r="F34" s="22" t="s">
        <v>45</v>
      </c>
      <c r="G34" s="23">
        <v>0.1</v>
      </c>
      <c r="H34" s="33">
        <v>1</v>
      </c>
      <c r="I34" s="53">
        <f>IF(OR(G34="",H34=""),"",H34/G34)</f>
        <v>10</v>
      </c>
      <c r="J34" s="53">
        <f>IF(OR(E34="",I34=""),"",E34*I34)</f>
        <v>1</v>
      </c>
      <c r="K34" s="1"/>
    </row>
    <row r="35" spans="2:11" ht="20" customHeight="1" x14ac:dyDescent="0.2">
      <c r="B35" s="2"/>
      <c r="C35" s="20"/>
      <c r="D35" s="20"/>
      <c r="E35" s="21"/>
      <c r="F35" s="22"/>
      <c r="G35" s="23"/>
      <c r="H35" s="33"/>
      <c r="I35" s="53" t="str">
        <f t="shared" ref="I35:I37" si="3">IF(OR(G35="",H35=""),"",H35/G35)</f>
        <v/>
      </c>
      <c r="J35" s="53" t="str">
        <f t="shared" ref="J35:J37" si="4">IF(OR(E35="",I35=""),"",E35*I35)</f>
        <v/>
      </c>
      <c r="K35" s="1"/>
    </row>
    <row r="36" spans="2:11" ht="20" customHeight="1" x14ac:dyDescent="0.2">
      <c r="B36" s="2"/>
      <c r="C36" s="20"/>
      <c r="D36" s="20"/>
      <c r="E36" s="21"/>
      <c r="F36" s="22"/>
      <c r="G36" s="23"/>
      <c r="H36" s="33"/>
      <c r="I36" s="53" t="str">
        <f t="shared" si="3"/>
        <v/>
      </c>
      <c r="J36" s="53" t="str">
        <f t="shared" si="4"/>
        <v/>
      </c>
      <c r="K36" s="1"/>
    </row>
    <row r="37" spans="2:11" ht="20" customHeight="1" x14ac:dyDescent="0.2">
      <c r="B37" s="2"/>
      <c r="C37" s="20"/>
      <c r="D37" s="20"/>
      <c r="E37" s="21"/>
      <c r="F37" s="22"/>
      <c r="G37" s="23"/>
      <c r="H37" s="33"/>
      <c r="I37" s="53" t="str">
        <f t="shared" si="3"/>
        <v/>
      </c>
      <c r="J37" s="53" t="str">
        <f t="shared" si="4"/>
        <v/>
      </c>
      <c r="K37" s="1"/>
    </row>
    <row r="38" spans="2:11" ht="20" customHeight="1" x14ac:dyDescent="0.2">
      <c r="B38" s="2"/>
      <c r="C38" s="11"/>
      <c r="D38" s="12"/>
      <c r="E38" s="13"/>
      <c r="F38" s="14"/>
      <c r="G38" s="15"/>
      <c r="H38" s="16"/>
      <c r="I38" s="17"/>
      <c r="J38" s="17"/>
      <c r="K38" s="1"/>
    </row>
    <row r="39" spans="2:11" ht="20" customHeight="1" x14ac:dyDescent="0.2">
      <c r="B39" s="2"/>
      <c r="C39" s="65" t="s">
        <v>32</v>
      </c>
      <c r="D39" s="65"/>
      <c r="E39" s="65"/>
      <c r="F39" s="65"/>
      <c r="G39" s="24"/>
      <c r="H39" s="17"/>
      <c r="I39" s="17" t="str">
        <f t="shared" ref="I39:I41" si="5">IF(OR(G39="",H39=""),"",H39/G39)</f>
        <v/>
      </c>
      <c r="J39" s="17" t="str">
        <f t="shared" ref="J39:J41" si="6">IF(OR(E39="",I39=""),"",E39*I39)</f>
        <v/>
      </c>
      <c r="K39" s="1"/>
    </row>
    <row r="40" spans="2:11" ht="20" customHeight="1" x14ac:dyDescent="0.2">
      <c r="B40" s="2"/>
      <c r="C40" s="75" t="s">
        <v>33</v>
      </c>
      <c r="D40" s="76"/>
      <c r="E40" s="77"/>
      <c r="F40" s="35">
        <f>SUMIF($D$30:$D$36,"Primary",$J$30:$J$36)</f>
        <v>5.7</v>
      </c>
      <c r="G40" s="24"/>
      <c r="H40" s="17"/>
      <c r="I40" s="17" t="str">
        <f t="shared" si="5"/>
        <v/>
      </c>
      <c r="J40" s="17" t="str">
        <f t="shared" si="6"/>
        <v/>
      </c>
      <c r="K40" s="1"/>
    </row>
    <row r="41" spans="2:11" ht="20" customHeight="1" x14ac:dyDescent="0.2">
      <c r="B41" s="2"/>
      <c r="C41" s="75" t="s">
        <v>34</v>
      </c>
      <c r="D41" s="76"/>
      <c r="E41" s="77"/>
      <c r="F41" s="35">
        <f>SUMIF($D$30:$D$36,"Secondary",$J$30:$J$36)</f>
        <v>1.55</v>
      </c>
      <c r="G41" s="24"/>
      <c r="H41" s="17"/>
      <c r="I41" s="17" t="str">
        <f t="shared" si="5"/>
        <v/>
      </c>
      <c r="J41" s="17" t="str">
        <f t="shared" si="6"/>
        <v/>
      </c>
      <c r="K41" s="1"/>
    </row>
    <row r="42" spans="2:11" ht="20" customHeight="1" x14ac:dyDescent="0.2">
      <c r="B42" s="2"/>
      <c r="C42" s="56" t="s">
        <v>31</v>
      </c>
      <c r="D42" s="57"/>
      <c r="E42" s="58"/>
      <c r="F42" s="36">
        <f>F40+F41</f>
        <v>7.25</v>
      </c>
      <c r="G42" s="5"/>
      <c r="H42" s="5"/>
      <c r="I42" s="5" t="str">
        <f>IF(OR(G42="",H42=""),"",H42/G42)</f>
        <v/>
      </c>
      <c r="J42" s="5"/>
      <c r="K42" s="1"/>
    </row>
    <row r="43" spans="2:11" ht="20" customHeight="1" x14ac:dyDescent="0.2">
      <c r="B43" s="2"/>
      <c r="C43" s="10"/>
      <c r="D43" s="10"/>
      <c r="E43" s="10"/>
      <c r="F43" s="10"/>
      <c r="G43" s="10"/>
      <c r="H43" s="10"/>
      <c r="I43" s="10"/>
      <c r="J43" s="10"/>
      <c r="K43" s="1"/>
    </row>
    <row r="44" spans="2:11" ht="20" customHeight="1" x14ac:dyDescent="0.2">
      <c r="B44" s="2"/>
      <c r="C44" s="66" t="s">
        <v>41</v>
      </c>
      <c r="D44" s="66"/>
      <c r="E44" s="66"/>
      <c r="F44" s="66"/>
      <c r="G44" s="5"/>
      <c r="H44" s="4"/>
      <c r="I44" s="4"/>
      <c r="J44" s="4"/>
      <c r="K44" s="1"/>
    </row>
    <row r="45" spans="2:11" ht="20" customHeight="1" x14ac:dyDescent="0.2">
      <c r="B45" s="2"/>
      <c r="C45" s="28" t="s">
        <v>6</v>
      </c>
      <c r="D45" s="28" t="s">
        <v>2</v>
      </c>
      <c r="E45" s="28" t="s">
        <v>7</v>
      </c>
      <c r="F45" s="28" t="s">
        <v>8</v>
      </c>
      <c r="G45" s="5"/>
      <c r="H45" s="4"/>
      <c r="I45" s="4"/>
      <c r="J45" s="4"/>
      <c r="K45" s="1"/>
    </row>
    <row r="46" spans="2:11" ht="20" customHeight="1" x14ac:dyDescent="0.2">
      <c r="B46" s="2"/>
      <c r="C46" s="29" t="s">
        <v>9</v>
      </c>
      <c r="D46" s="37" t="s">
        <v>39</v>
      </c>
      <c r="E46" s="52"/>
      <c r="F46" s="54">
        <v>2</v>
      </c>
      <c r="G46" s="5"/>
      <c r="H46" s="4"/>
      <c r="I46" s="4"/>
      <c r="J46" s="4"/>
      <c r="K46" s="1"/>
    </row>
    <row r="47" spans="2:11" ht="20" customHeight="1" x14ac:dyDescent="0.2">
      <c r="B47" s="2"/>
      <c r="C47" s="30" t="s">
        <v>30</v>
      </c>
      <c r="D47" s="37" t="s">
        <v>39</v>
      </c>
      <c r="E47" s="52"/>
      <c r="F47" s="54">
        <v>0.12</v>
      </c>
      <c r="G47" s="5"/>
      <c r="H47" s="4"/>
      <c r="I47" s="4"/>
      <c r="J47" s="4"/>
      <c r="K47" s="1"/>
    </row>
    <row r="48" spans="2:11" ht="20" customHeight="1" x14ac:dyDescent="0.2">
      <c r="B48" s="2"/>
      <c r="C48" s="29" t="s">
        <v>10</v>
      </c>
      <c r="D48" s="6" t="s">
        <v>11</v>
      </c>
      <c r="E48" s="55">
        <v>7.0000000000000007E-2</v>
      </c>
      <c r="F48" s="38">
        <f>D27*E48</f>
        <v>0.90930000000000011</v>
      </c>
      <c r="G48" s="5"/>
      <c r="H48" s="4"/>
      <c r="I48" s="4"/>
      <c r="J48" s="4"/>
      <c r="K48" s="1"/>
    </row>
    <row r="49" spans="2:17" ht="20" customHeight="1" x14ac:dyDescent="0.2">
      <c r="B49" s="2"/>
      <c r="C49" s="59" t="s">
        <v>36</v>
      </c>
      <c r="D49" s="60"/>
      <c r="E49" s="61"/>
      <c r="F49" s="39">
        <f>SUM($F$45:$F$48)</f>
        <v>3.0293000000000001</v>
      </c>
      <c r="G49" s="5"/>
      <c r="H49" s="5"/>
      <c r="I49" s="5"/>
      <c r="J49" s="5"/>
      <c r="K49" s="1"/>
    </row>
    <row r="50" spans="2:17" ht="20" customHeight="1" x14ac:dyDescent="0.2">
      <c r="B50" s="2"/>
      <c r="C50" s="10"/>
      <c r="D50" s="10"/>
      <c r="E50" s="10"/>
      <c r="F50" s="10"/>
      <c r="G50" s="5"/>
      <c r="H50" s="5"/>
      <c r="I50" s="5"/>
      <c r="J50" s="5"/>
      <c r="K50" s="1"/>
    </row>
    <row r="51" spans="2:17" ht="20" customHeight="1" x14ac:dyDescent="0.2">
      <c r="B51" s="2"/>
      <c r="C51" s="68" t="s">
        <v>37</v>
      </c>
      <c r="D51" s="68"/>
      <c r="E51" s="68"/>
      <c r="F51" s="1"/>
      <c r="G51" s="5"/>
      <c r="H51" s="5"/>
      <c r="I51" s="5"/>
      <c r="J51" s="5"/>
      <c r="K51" s="1"/>
    </row>
    <row r="52" spans="2:17" ht="20" customHeight="1" x14ac:dyDescent="0.2">
      <c r="B52" s="2"/>
      <c r="C52" s="69" t="s">
        <v>38</v>
      </c>
      <c r="D52" s="69"/>
      <c r="E52" s="41">
        <f>E56*J26</f>
        <v>46.849999999999994</v>
      </c>
      <c r="F52" s="1"/>
      <c r="G52" s="5"/>
      <c r="H52" s="5"/>
      <c r="I52" s="5"/>
      <c r="J52" s="5"/>
      <c r="K52" s="1"/>
    </row>
    <row r="53" spans="2:17" ht="20" customHeight="1" x14ac:dyDescent="0.2">
      <c r="B53" s="2"/>
      <c r="C53" s="69" t="s">
        <v>16</v>
      </c>
      <c r="D53" s="69"/>
      <c r="E53" s="41">
        <f>E59*J26</f>
        <v>51.396499999999996</v>
      </c>
      <c r="F53" s="1"/>
      <c r="G53" s="5"/>
      <c r="H53" s="5"/>
      <c r="I53" s="5"/>
      <c r="J53" s="5"/>
      <c r="K53" s="1"/>
      <c r="N53" s="73"/>
      <c r="O53" s="74"/>
      <c r="P53" s="74"/>
      <c r="Q53" s="74"/>
    </row>
    <row r="54" spans="2:17" ht="20" customHeight="1" x14ac:dyDescent="0.2">
      <c r="B54" s="2"/>
      <c r="C54" s="1"/>
      <c r="D54" s="1"/>
      <c r="E54" s="1"/>
      <c r="F54" s="1"/>
      <c r="G54" s="5"/>
      <c r="H54" s="5"/>
      <c r="I54" s="5"/>
      <c r="J54" s="5"/>
      <c r="K54" s="1"/>
      <c r="N54" s="43"/>
      <c r="P54" s="67"/>
      <c r="Q54" s="44"/>
    </row>
    <row r="55" spans="2:17" ht="20" customHeight="1" x14ac:dyDescent="0.2">
      <c r="B55" s="2"/>
      <c r="C55" s="62" t="s">
        <v>40</v>
      </c>
      <c r="D55" s="62"/>
      <c r="E55" s="62"/>
      <c r="F55" s="42"/>
      <c r="G55" s="5"/>
      <c r="H55" s="5"/>
      <c r="I55" s="5"/>
      <c r="J55" s="5"/>
      <c r="K55" s="1"/>
      <c r="N55" s="45"/>
      <c r="P55" s="67"/>
      <c r="Q55" s="46"/>
    </row>
    <row r="56" spans="2:17" ht="20" customHeight="1" x14ac:dyDescent="0.2">
      <c r="B56" s="2"/>
      <c r="C56" s="31" t="s">
        <v>12</v>
      </c>
      <c r="D56" s="70" t="s">
        <v>13</v>
      </c>
      <c r="E56" s="40">
        <f>F40+F41+F46+F47</f>
        <v>9.3699999999999992</v>
      </c>
      <c r="F56" s="1"/>
      <c r="G56" s="5"/>
      <c r="H56" s="5"/>
      <c r="I56" s="5"/>
      <c r="J56" s="5"/>
      <c r="K56" s="1"/>
      <c r="N56" s="45"/>
      <c r="P56" s="67"/>
      <c r="Q56" s="44"/>
    </row>
    <row r="57" spans="2:17" ht="20" customHeight="1" x14ac:dyDescent="0.2">
      <c r="B57" s="2"/>
      <c r="C57" s="48" t="s">
        <v>14</v>
      </c>
      <c r="D57" s="71"/>
      <c r="E57" s="50">
        <f>(D27-E56)/D27</f>
        <v>0.2786759045419554</v>
      </c>
      <c r="F57" s="1"/>
      <c r="G57" s="2"/>
      <c r="H57" s="2"/>
      <c r="I57" s="2"/>
      <c r="J57" s="2"/>
      <c r="K57" s="1"/>
      <c r="N57" s="47"/>
      <c r="P57" s="67"/>
      <c r="Q57" s="44"/>
    </row>
    <row r="58" spans="2:17" ht="20" customHeight="1" x14ac:dyDescent="0.2">
      <c r="B58" s="2"/>
      <c r="C58" s="48" t="s">
        <v>15</v>
      </c>
      <c r="D58" s="72"/>
      <c r="E58" s="51">
        <f>D27-E56</f>
        <v>3.620000000000001</v>
      </c>
      <c r="F58" s="1"/>
      <c r="G58" s="2"/>
      <c r="H58" s="2"/>
      <c r="I58" s="2"/>
      <c r="J58" s="2"/>
      <c r="K58" s="1"/>
      <c r="N58" s="45"/>
      <c r="P58" s="67"/>
      <c r="Q58" s="46"/>
    </row>
    <row r="59" spans="2:17" ht="20" customHeight="1" x14ac:dyDescent="0.2">
      <c r="B59" s="2"/>
      <c r="C59" s="49" t="s">
        <v>12</v>
      </c>
      <c r="D59" s="70" t="s">
        <v>16</v>
      </c>
      <c r="E59" s="40">
        <f>IF(E56="","",E56+$F$48)</f>
        <v>10.279299999999999</v>
      </c>
      <c r="F59" s="1"/>
      <c r="G59" s="2"/>
      <c r="H59" s="2"/>
      <c r="I59" s="2"/>
      <c r="J59" s="2"/>
      <c r="K59" s="1"/>
      <c r="N59" s="45"/>
      <c r="P59" s="67"/>
      <c r="Q59" s="44"/>
    </row>
    <row r="60" spans="2:17" ht="20" customHeight="1" x14ac:dyDescent="0.2">
      <c r="B60" s="2"/>
      <c r="C60" s="48" t="s">
        <v>14</v>
      </c>
      <c r="D60" s="71"/>
      <c r="E60" s="50">
        <f>(D27-E59)/D27</f>
        <v>0.20867590454195542</v>
      </c>
      <c r="F60" s="1"/>
      <c r="G60" s="2"/>
      <c r="H60" s="2"/>
      <c r="I60" s="2"/>
      <c r="J60" s="2"/>
      <c r="K60" s="1"/>
    </row>
    <row r="61" spans="2:17" ht="20" customHeight="1" x14ac:dyDescent="0.2">
      <c r="B61" s="2"/>
      <c r="C61" s="48" t="s">
        <v>15</v>
      </c>
      <c r="D61" s="72"/>
      <c r="E61" s="51">
        <f>D27-E59</f>
        <v>2.710700000000001</v>
      </c>
      <c r="F61" s="1"/>
      <c r="G61" s="2"/>
      <c r="H61" s="2"/>
      <c r="I61" s="2"/>
      <c r="J61" s="2"/>
      <c r="K61" s="1"/>
    </row>
    <row r="62" spans="2:17" ht="20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1"/>
    </row>
    <row r="63" spans="2:17" ht="20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1"/>
    </row>
    <row r="64" spans="2:17" ht="20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1"/>
    </row>
    <row r="65" spans="2:11" ht="20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1"/>
    </row>
    <row r="66" spans="2:11" ht="20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1"/>
    </row>
    <row r="67" spans="2:11" ht="20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1"/>
    </row>
    <row r="68" spans="2:11" ht="20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1"/>
    </row>
    <row r="69" spans="2:11" ht="20" customHeight="1" x14ac:dyDescent="0.2">
      <c r="B69" s="3"/>
      <c r="C69" s="3"/>
      <c r="D69" s="3"/>
      <c r="E69" s="3"/>
      <c r="F69" s="3"/>
      <c r="G69" s="3"/>
      <c r="H69" s="3"/>
      <c r="I69" s="3"/>
      <c r="J69" s="3"/>
    </row>
    <row r="70" spans="2:11" ht="20" customHeight="1" x14ac:dyDescent="0.2">
      <c r="B70" s="3"/>
      <c r="C70" s="3"/>
      <c r="D70" s="3"/>
      <c r="E70" s="3"/>
      <c r="F70" s="3"/>
      <c r="G70" s="3"/>
      <c r="H70" s="3"/>
      <c r="I70" s="3"/>
      <c r="J70" s="3"/>
    </row>
    <row r="71" spans="2:11" ht="20" customHeight="1" x14ac:dyDescent="0.2">
      <c r="B71" s="3"/>
      <c r="C71" s="3"/>
      <c r="D71" s="3"/>
      <c r="E71" s="3"/>
      <c r="F71" s="3"/>
      <c r="G71" s="3"/>
      <c r="H71" s="3"/>
      <c r="I71" s="3"/>
      <c r="J71" s="3"/>
    </row>
    <row r="72" spans="2:11" ht="20" customHeight="1" x14ac:dyDescent="0.2">
      <c r="B72" s="3"/>
      <c r="C72" s="27"/>
      <c r="D72" s="63"/>
      <c r="E72" s="63"/>
      <c r="F72" s="27"/>
      <c r="G72" s="63"/>
      <c r="H72" s="63"/>
      <c r="I72" s="3"/>
      <c r="J72" s="3"/>
    </row>
    <row r="73" spans="2:11" ht="20" customHeight="1" x14ac:dyDescent="0.2">
      <c r="B73" s="3"/>
      <c r="C73" s="3"/>
      <c r="D73" s="3"/>
      <c r="E73" s="3"/>
      <c r="F73" s="3"/>
      <c r="G73" s="3"/>
      <c r="H73" s="3"/>
      <c r="I73" s="3"/>
      <c r="J73" s="3"/>
    </row>
    <row r="74" spans="2:11" ht="20" customHeight="1" x14ac:dyDescent="0.2">
      <c r="B74" s="3"/>
      <c r="C74" s="3"/>
      <c r="D74" s="3"/>
      <c r="E74" s="3"/>
      <c r="F74" s="3"/>
      <c r="G74" s="3"/>
      <c r="H74" s="3"/>
      <c r="I74" s="3"/>
      <c r="J74" s="3"/>
    </row>
    <row r="75" spans="2:11" ht="20" customHeight="1" x14ac:dyDescent="0.2">
      <c r="B75" s="3"/>
      <c r="C75" s="3"/>
      <c r="D75" s="3"/>
      <c r="E75" s="3"/>
      <c r="F75" s="3"/>
      <c r="G75" s="3"/>
      <c r="H75" s="3"/>
      <c r="I75" s="3"/>
      <c r="J75" s="3"/>
    </row>
    <row r="76" spans="2:11" ht="20" customHeight="1" x14ac:dyDescent="0.2">
      <c r="B76" s="3"/>
      <c r="C76" s="3"/>
      <c r="D76" s="3"/>
      <c r="E76" s="3"/>
      <c r="F76" s="3"/>
      <c r="G76" s="3"/>
      <c r="H76" s="3"/>
      <c r="I76" s="3"/>
      <c r="J76" s="3"/>
    </row>
    <row r="77" spans="2:11" ht="20" customHeight="1" x14ac:dyDescent="0.2">
      <c r="B77" s="3"/>
      <c r="C77" s="3"/>
      <c r="D77" s="3"/>
      <c r="E77" s="3"/>
      <c r="F77" s="3"/>
      <c r="G77" s="3"/>
      <c r="H77" s="3"/>
      <c r="I77" s="3"/>
      <c r="J77" s="3"/>
    </row>
  </sheetData>
  <sheetProtection sheet="1" objects="1" selectLockedCells="1"/>
  <mergeCells count="19">
    <mergeCell ref="P54:P56"/>
    <mergeCell ref="P57:P59"/>
    <mergeCell ref="D72:E72"/>
    <mergeCell ref="C39:F39"/>
    <mergeCell ref="C51:E51"/>
    <mergeCell ref="C52:D52"/>
    <mergeCell ref="C53:D53"/>
    <mergeCell ref="D56:D58"/>
    <mergeCell ref="D59:D61"/>
    <mergeCell ref="N53:Q53"/>
    <mergeCell ref="C40:E40"/>
    <mergeCell ref="C41:E41"/>
    <mergeCell ref="C42:E42"/>
    <mergeCell ref="C49:E49"/>
    <mergeCell ref="C55:E55"/>
    <mergeCell ref="G72:H72"/>
    <mergeCell ref="D26:F26"/>
    <mergeCell ref="H26:I26"/>
    <mergeCell ref="C44:F44"/>
  </mergeCells>
  <conditionalFormatting sqref="Q55 E57">
    <cfRule type="expression" dxfId="1" priority="1" stopIfTrue="1">
      <formula>$D$58&lt;0</formula>
    </cfRule>
  </conditionalFormatting>
  <conditionalFormatting sqref="Q58 E60">
    <cfRule type="expression" dxfId="0" priority="2" stopIfTrue="1">
      <formula>$D$61&lt;0</formula>
    </cfRule>
  </conditionalFormatting>
  <dataValidations count="4">
    <dataValidation type="decimal" operator="greaterThanOrEqual" allowBlank="1" showInputMessage="1" showErrorMessage="1" sqref="E30:E38 G30:H41" xr:uid="{39B86656-FB43-C641-B6FF-622380F35967}">
      <formula1>0</formula1>
    </dataValidation>
    <dataValidation type="list" allowBlank="1" showInputMessage="1" showErrorMessage="1" sqref="F38" xr:uid="{17BBD28C-87D8-164D-B7F0-3AC1973E1711}">
      <formula1>"kg,g,litre,ml,each,portion"</formula1>
    </dataValidation>
    <dataValidation type="list" allowBlank="1" showInputMessage="1" showErrorMessage="1" sqref="D30:D38" xr:uid="{E8A67690-4771-784D-AE9E-666F8F79B80D}">
      <formula1>"Primary,Secondary"</formula1>
    </dataValidation>
    <dataValidation type="list" allowBlank="1" showInputMessage="1" showErrorMessage="1" sqref="F30:F37" xr:uid="{3A0DA5A5-1E99-EE4F-A255-7A7513A7CB73}">
      <formula1>"lb,oz,gal,qt,pt,fl oz,cup,tbsp,tsp,each"</formula1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57d31a6-a9cb-41ce-86f0-728fa93cddbe}" enabled="1" method="Standard" siteId="{28a68a67-2aec-44ca-9adf-62bb8ebcbc4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Lidbury, Stuart</dc:creator>
  <cp:lastModifiedBy>Lidbury, Stuart</cp:lastModifiedBy>
  <dcterms:created xsi:type="dcterms:W3CDTF">2026-04-27T09:38:58Z</dcterms:created>
  <dcterms:modified xsi:type="dcterms:W3CDTF">2026-05-12T09:13:48Z</dcterms:modified>
</cp:coreProperties>
</file>